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ork\tech-con\Oferte\Oferte 2024\GO Jump\"/>
    </mc:Choice>
  </mc:AlternateContent>
  <xr:revisionPtr revIDLastSave="0" documentId="13_ncr:1_{5BF1B52D-2932-4FAC-837B-0D336FC3AB20}" xr6:coauthVersionLast="47" xr6:coauthVersionMax="47" xr10:uidLastSave="{00000000-0000-0000-0000-000000000000}"/>
  <bookViews>
    <workbookView xWindow="-108" yWindow="-108" windowWidth="23256" windowHeight="12456" xr2:uid="{7A6ACF79-8348-4739-AF60-5B75157E13EB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F6" i="1" l="1"/>
  <c r="F7" i="1" s="1"/>
  <c r="F8" i="1" s="1"/>
  <c r="F10" i="1" s="1"/>
  <c r="F12" i="1" s="1"/>
  <c r="F14" i="1" s="1"/>
  <c r="E6" i="1"/>
  <c r="E7" i="1" s="1"/>
  <c r="E8" i="1" s="1"/>
  <c r="E10" i="1" s="1"/>
  <c r="E12" i="1" s="1"/>
  <c r="E14" i="1" s="1"/>
  <c r="D6" i="1"/>
  <c r="D7" i="1" s="1"/>
  <c r="D8" i="1" s="1"/>
  <c r="D10" i="1" s="1"/>
  <c r="D12" i="1" s="1"/>
  <c r="D14" i="1" s="1"/>
  <c r="C6" i="1"/>
  <c r="C7" i="1" s="1"/>
  <c r="C8" i="1" s="1"/>
  <c r="C10" i="1" s="1"/>
  <c r="C12" i="1" s="1"/>
  <c r="C14" i="1" s="1"/>
  <c r="F5" i="1"/>
  <c r="E5" i="1"/>
  <c r="D5" i="1"/>
  <c r="C5" i="1"/>
  <c r="D15" i="1" l="1"/>
  <c r="D16" i="1"/>
  <c r="C15" i="1"/>
  <c r="C16" i="1"/>
  <c r="E15" i="1"/>
  <c r="E16" i="1"/>
  <c r="F15" i="1"/>
  <c r="F16" i="1"/>
</calcChain>
</file>

<file path=xl/sharedStrings.xml><?xml version="1.0" encoding="utf-8"?>
<sst xmlns="http://schemas.openxmlformats.org/spreadsheetml/2006/main" count="26" uniqueCount="22">
  <si>
    <t>Greutate</t>
  </si>
  <si>
    <t>Kg</t>
  </si>
  <si>
    <t>m</t>
  </si>
  <si>
    <t>Momentul rezultat in balama</t>
  </si>
  <si>
    <t>daNm</t>
  </si>
  <si>
    <t>Unghi rotire</t>
  </si>
  <si>
    <t>Greutatea in timpul rotiri</t>
  </si>
  <si>
    <t>kg</t>
  </si>
  <si>
    <t>daN</t>
  </si>
  <si>
    <t>To</t>
  </si>
  <si>
    <t>HM5- 60/40/1000</t>
  </si>
  <si>
    <t>Bar</t>
  </si>
  <si>
    <t>Presiunea de lucru / cilindri</t>
  </si>
  <si>
    <t>Aria cilindrilor</t>
  </si>
  <si>
    <t>Calcul fortei pentru deschidere usi</t>
  </si>
  <si>
    <t xml:space="preserve">Distanta balama centru greutate </t>
  </si>
  <si>
    <t>Momentul in timpul rotiri</t>
  </si>
  <si>
    <t>Momentul ce trebuie invins</t>
  </si>
  <si>
    <t xml:space="preserve">Distanta balama centru bolt cilindru </t>
  </si>
  <si>
    <t>Forta necesara pentru rotire</t>
  </si>
  <si>
    <t>Unghiul de aplicare</t>
  </si>
  <si>
    <t>Forta de impingere a cilindrului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</si>
</sst>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0" fontId="3" fillId="4" borderId="0" xfId="0" applyFont="1" applyFill="1" applyBorder="1"/>
    <xf numFmtId="0" fontId="3" fillId="3" borderId="2" xfId="0" applyFont="1" applyFill="1" applyBorder="1"/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11E9-376D-49FA-B795-228B396B2021}">
  <dimension ref="A1:F18"/>
  <sheetViews>
    <sheetView tabSelected="1" workbookViewId="0">
      <selection activeCell="A16" sqref="A16"/>
    </sheetView>
  </sheetViews>
  <sheetFormatPr defaultRowHeight="14.4" x14ac:dyDescent="0.3"/>
  <cols>
    <col min="1" max="1" width="42.33203125" bestFit="1" customWidth="1"/>
    <col min="2" max="2" width="13.44140625" customWidth="1"/>
    <col min="3" max="3" width="13.5546875" customWidth="1"/>
    <col min="4" max="4" width="9.21875" customWidth="1"/>
  </cols>
  <sheetData>
    <row r="1" spans="1:6" x14ac:dyDescent="0.3">
      <c r="A1" s="1" t="s">
        <v>14</v>
      </c>
      <c r="B1" s="1"/>
      <c r="C1">
        <v>15</v>
      </c>
      <c r="D1">
        <v>30</v>
      </c>
      <c r="E1">
        <v>60</v>
      </c>
      <c r="F1">
        <v>85</v>
      </c>
    </row>
    <row r="2" spans="1:6" x14ac:dyDescent="0.3">
      <c r="A2" s="7" t="s">
        <v>10</v>
      </c>
      <c r="C2">
        <v>0</v>
      </c>
      <c r="D2">
        <v>30</v>
      </c>
      <c r="E2">
        <v>60</v>
      </c>
      <c r="F2">
        <v>85</v>
      </c>
    </row>
    <row r="3" spans="1:6" x14ac:dyDescent="0.3">
      <c r="A3" s="2" t="s">
        <v>0</v>
      </c>
      <c r="B3" s="2" t="s">
        <v>1</v>
      </c>
      <c r="C3" s="3">
        <v>1100</v>
      </c>
      <c r="D3" s="3">
        <v>1100</v>
      </c>
      <c r="E3" s="3">
        <v>1100</v>
      </c>
      <c r="F3" s="3">
        <v>1100</v>
      </c>
    </row>
    <row r="4" spans="1:6" x14ac:dyDescent="0.3">
      <c r="A4" s="2" t="s">
        <v>15</v>
      </c>
      <c r="B4" s="2" t="s">
        <v>2</v>
      </c>
      <c r="C4" s="3">
        <v>1.73</v>
      </c>
      <c r="D4" s="3">
        <v>1.73</v>
      </c>
      <c r="E4" s="3">
        <v>1.73</v>
      </c>
      <c r="F4" s="3">
        <v>1.73</v>
      </c>
    </row>
    <row r="5" spans="1:6" x14ac:dyDescent="0.3">
      <c r="A5" s="2" t="s">
        <v>3</v>
      </c>
      <c r="B5" s="2" t="s">
        <v>4</v>
      </c>
      <c r="C5" s="3">
        <f t="shared" ref="C5" si="0">C3*C4</f>
        <v>1903</v>
      </c>
      <c r="D5" s="3">
        <f t="shared" ref="D5" si="1">D3*D4</f>
        <v>1903</v>
      </c>
      <c r="E5" s="3">
        <f t="shared" ref="E5" si="2">E3*E4</f>
        <v>1903</v>
      </c>
      <c r="F5" s="3">
        <f t="shared" ref="F5" si="3">F3*F4</f>
        <v>1903</v>
      </c>
    </row>
    <row r="6" spans="1:6" x14ac:dyDescent="0.3">
      <c r="A6" s="2" t="s">
        <v>5</v>
      </c>
      <c r="B6" s="2"/>
      <c r="C6" s="3">
        <f>C2</f>
        <v>0</v>
      </c>
      <c r="D6" s="3">
        <f t="shared" ref="D6:F6" si="4">D2</f>
        <v>30</v>
      </c>
      <c r="E6" s="3">
        <f t="shared" si="4"/>
        <v>60</v>
      </c>
      <c r="F6" s="3">
        <f t="shared" si="4"/>
        <v>85</v>
      </c>
    </row>
    <row r="7" spans="1:6" x14ac:dyDescent="0.3">
      <c r="A7" s="2" t="s">
        <v>6</v>
      </c>
      <c r="B7" s="2" t="s">
        <v>7</v>
      </c>
      <c r="C7" s="3">
        <f t="shared" ref="C7" si="5">C3*SIN(RADIANS(C6))</f>
        <v>0</v>
      </c>
      <c r="D7" s="3">
        <f t="shared" ref="D7" si="6">D3*SIN(RADIANS(D6))</f>
        <v>549.99999999999989</v>
      </c>
      <c r="E7" s="3">
        <f t="shared" ref="E7" si="7">E3*SIN(RADIANS(E6))</f>
        <v>952.6279441628825</v>
      </c>
      <c r="F7" s="3">
        <f t="shared" ref="F7" si="8">F3*SIN(RADIANS(F6))</f>
        <v>1095.8141679009202</v>
      </c>
    </row>
    <row r="8" spans="1:6" x14ac:dyDescent="0.3">
      <c r="A8" s="2" t="s">
        <v>16</v>
      </c>
      <c r="B8" s="2" t="s">
        <v>4</v>
      </c>
      <c r="C8" s="3">
        <f t="shared" ref="C8" si="9">C4*C7</f>
        <v>0</v>
      </c>
      <c r="D8" s="3">
        <f t="shared" ref="D8" si="10">D4*D7</f>
        <v>951.49999999999977</v>
      </c>
      <c r="E8" s="3">
        <f t="shared" ref="E8" si="11">E4*E7</f>
        <v>1648.0463434017868</v>
      </c>
      <c r="F8" s="3">
        <f t="shared" ref="F8" si="12">F4*F7</f>
        <v>1895.758510468592</v>
      </c>
    </row>
    <row r="9" spans="1:6" x14ac:dyDescent="0.3">
      <c r="A9" s="2"/>
      <c r="B9" s="2"/>
      <c r="C9" s="3"/>
      <c r="D9" s="3"/>
      <c r="E9" s="3"/>
      <c r="F9" s="3"/>
    </row>
    <row r="10" spans="1:6" x14ac:dyDescent="0.3">
      <c r="A10" s="2" t="s">
        <v>17</v>
      </c>
      <c r="B10" s="2" t="s">
        <v>4</v>
      </c>
      <c r="C10" s="3">
        <f t="shared" ref="C10:F10" si="13">C8</f>
        <v>0</v>
      </c>
      <c r="D10" s="3">
        <f t="shared" si="13"/>
        <v>951.49999999999977</v>
      </c>
      <c r="E10" s="3">
        <f t="shared" si="13"/>
        <v>1648.0463434017868</v>
      </c>
      <c r="F10" s="3">
        <f t="shared" si="13"/>
        <v>1895.758510468592</v>
      </c>
    </row>
    <row r="11" spans="1:6" x14ac:dyDescent="0.3">
      <c r="A11" s="2" t="s">
        <v>18</v>
      </c>
      <c r="B11" s="2" t="s">
        <v>2</v>
      </c>
      <c r="C11" s="4">
        <v>1.8260000000000001</v>
      </c>
      <c r="D11" s="4">
        <v>1.8260000000000001</v>
      </c>
      <c r="E11" s="4">
        <v>1.8260000000000001</v>
      </c>
      <c r="F11" s="4">
        <v>1.8260000000000001</v>
      </c>
    </row>
    <row r="12" spans="1:6" x14ac:dyDescent="0.3">
      <c r="A12" s="2" t="s">
        <v>19</v>
      </c>
      <c r="B12" s="2" t="s">
        <v>8</v>
      </c>
      <c r="C12" s="3">
        <f t="shared" ref="C12" si="14">C10/C11</f>
        <v>0</v>
      </c>
      <c r="D12" s="3">
        <f t="shared" ref="D12" si="15">D10/D11</f>
        <v>521.0843373493974</v>
      </c>
      <c r="E12" s="3">
        <f t="shared" ref="E12" si="16">E10/E11</f>
        <v>902.54454731751741</v>
      </c>
      <c r="F12" s="3">
        <f t="shared" ref="F12" si="17">F10/F11</f>
        <v>1038.2029082522408</v>
      </c>
    </row>
    <row r="13" spans="1:6" x14ac:dyDescent="0.3">
      <c r="A13" s="2" t="s">
        <v>20</v>
      </c>
      <c r="B13" s="2"/>
      <c r="C13" s="5">
        <v>14.87</v>
      </c>
      <c r="D13" s="5">
        <v>22.22</v>
      </c>
      <c r="E13" s="5">
        <v>21.46</v>
      </c>
      <c r="F13" s="5">
        <v>17.36</v>
      </c>
    </row>
    <row r="14" spans="1:6" x14ac:dyDescent="0.3">
      <c r="A14" s="2" t="s">
        <v>21</v>
      </c>
      <c r="B14" s="2" t="s">
        <v>8</v>
      </c>
      <c r="C14" s="6">
        <f t="shared" ref="C14" si="18">C12/SIN(RADIANS(C13))</f>
        <v>0</v>
      </c>
      <c r="D14" s="6">
        <f t="shared" ref="D14" si="19">D12/SIN(RADIANS(D13))</f>
        <v>1377.9323290729888</v>
      </c>
      <c r="E14" s="6">
        <f t="shared" ref="E14" si="20">E12/SIN(RADIANS(E13))</f>
        <v>2466.969088318684</v>
      </c>
      <c r="F14" s="6">
        <f t="shared" ref="F14" si="21">F12/SIN(RADIANS(F13))</f>
        <v>3479.529215484526</v>
      </c>
    </row>
    <row r="15" spans="1:6" x14ac:dyDescent="0.3">
      <c r="A15" s="2"/>
      <c r="B15" s="2" t="s">
        <v>9</v>
      </c>
      <c r="C15" s="6">
        <f t="shared" ref="C15" si="22">C14/1000</f>
        <v>0</v>
      </c>
      <c r="D15" s="6">
        <f t="shared" ref="D15" si="23">D14/1000</f>
        <v>1.3779323290729888</v>
      </c>
      <c r="E15" s="6">
        <f t="shared" ref="E15" si="24">E14/1000</f>
        <v>2.4669690883186841</v>
      </c>
      <c r="F15" s="6">
        <f t="shared" ref="F15" si="25">F14/1000</f>
        <v>3.4795292154845261</v>
      </c>
    </row>
    <row r="16" spans="1:6" x14ac:dyDescent="0.3">
      <c r="A16" t="s">
        <v>12</v>
      </c>
      <c r="B16" s="8" t="s">
        <v>11</v>
      </c>
      <c r="C16" s="10">
        <f>ROUND(C14/$A$18,0)</f>
        <v>0</v>
      </c>
      <c r="D16" s="10">
        <f>ROUND(D14/$A$18,0)</f>
        <v>24</v>
      </c>
      <c r="E16" s="10">
        <f>ROUND(E14/$A$18,0)</f>
        <v>44</v>
      </c>
      <c r="F16" s="10">
        <f>ROUND(F14/$A$18,0)</f>
        <v>62</v>
      </c>
    </row>
    <row r="17" spans="1:1" x14ac:dyDescent="0.3">
      <c r="A17" s="9" t="s">
        <v>13</v>
      </c>
    </row>
    <row r="18" spans="1:1" x14ac:dyDescent="0.3">
      <c r="A18" s="9">
        <f>ROUND((6*6)*3.14/4,2)*2</f>
        <v>56.52</v>
      </c>
    </row>
  </sheetData>
  <conditionalFormatting sqref="A1:B1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F1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F10 C12:F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F15">
    <cfRule type="cellIs" dxfId="0" priority="1" operator="greaterThan">
      <formula>0</formula>
    </cfRule>
  </conditionalFormatting>
  <conditionalFormatting sqref="C9:F9 C3:F6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F9 C4:F6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F7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F8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Nicu Irimie</dc:creator>
  <cp:lastModifiedBy>Nicu Irimie</cp:lastModifiedBy>
  <dcterms:created xsi:type="dcterms:W3CDTF">2024-04-29T05:32:47Z</dcterms:created>
  <dcterms:modified xsi:type="dcterms:W3CDTF">2024-04-29T15:11:53Z</dcterms:modified>
</cp:coreProperties>
</file>